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617826C4-C987-4C0B-9BDD-60D094A0D1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0" l="1"/>
  <c r="L156" i="10"/>
  <c r="K156" i="10"/>
  <c r="K24" i="10"/>
  <c r="J156" i="10"/>
  <c r="J24" i="10"/>
  <c r="J90" i="10"/>
  <c r="J66" i="10"/>
  <c r="L138" i="10"/>
  <c r="K138" i="10"/>
  <c r="J96" i="10"/>
  <c r="J138" i="10"/>
  <c r="K126" i="10"/>
  <c r="J126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L83" i="10" l="1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<sst xmlns="http://schemas.openxmlformats.org/spreadsheetml/2006/main" count="420" uniqueCount="119">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</sst>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F257" activePane="bottomRight" state="frozen"/>
      <selection pane="topRight" activeCell="F1" sqref="F1"/>
      <selection pane="bottomLeft" activeCell="A8" sqref="A8"/>
      <selection pane="bottomRight" activeCell="F260" sqref="F260:L265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8" t="s">
        <v>111</v>
      </c>
      <c r="H1" s="118"/>
      <c r="I1" s="118"/>
      <c r="J1" s="118"/>
      <c r="K1" s="118"/>
      <c r="L1" s="118"/>
    </row>
    <row r="2" spans="1:13" ht="68.25" customHeight="1" x14ac:dyDescent="0.3">
      <c r="G2" s="118" t="s">
        <v>108</v>
      </c>
      <c r="H2" s="118"/>
      <c r="I2" s="118"/>
      <c r="J2" s="118"/>
      <c r="K2" s="118"/>
      <c r="L2" s="118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3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8"/>
    </row>
    <row r="5" spans="1:13" ht="39.75" customHeight="1" thickTop="1" x14ac:dyDescent="0.3">
      <c r="A5" s="135" t="s">
        <v>6</v>
      </c>
      <c r="B5" s="138" t="s">
        <v>15</v>
      </c>
      <c r="C5" s="138" t="s">
        <v>0</v>
      </c>
      <c r="D5" s="137" t="s">
        <v>14</v>
      </c>
      <c r="E5" s="140" t="s">
        <v>7</v>
      </c>
      <c r="F5" s="137" t="s">
        <v>8</v>
      </c>
      <c r="G5" s="153" t="s">
        <v>109</v>
      </c>
      <c r="H5" s="154"/>
      <c r="I5" s="154"/>
      <c r="J5" s="154"/>
      <c r="K5" s="154"/>
      <c r="L5" s="154"/>
      <c r="M5" s="154"/>
    </row>
    <row r="6" spans="1:13" ht="26.25" customHeight="1" thickBot="1" x14ac:dyDescent="0.35">
      <c r="A6" s="136"/>
      <c r="B6" s="139"/>
      <c r="C6" s="139"/>
      <c r="D6" s="104"/>
      <c r="E6" s="141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29" t="s">
        <v>64</v>
      </c>
      <c r="B8" s="161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1118899.64686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158524.68184</v>
      </c>
      <c r="K8" s="19">
        <f t="shared" si="1"/>
        <v>142710.92300000001</v>
      </c>
      <c r="L8" s="19">
        <f t="shared" ref="L8" si="2">SUM(L14,L32,L38,L44)</f>
        <v>180281.80600000001</v>
      </c>
    </row>
    <row r="9" spans="1:13" x14ac:dyDescent="0.3">
      <c r="A9" s="130"/>
      <c r="B9" s="162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0"/>
      <c r="B10" s="162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0"/>
      <c r="B11" s="162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0"/>
      <c r="B12" s="162"/>
      <c r="C12" s="115"/>
      <c r="D12" s="97"/>
      <c r="E12" s="20" t="s">
        <v>4</v>
      </c>
      <c r="F12" s="21">
        <f t="shared" si="0"/>
        <v>929239.84457000007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158524.68184</v>
      </c>
      <c r="K12" s="23">
        <f t="shared" si="1"/>
        <v>142710.92300000001</v>
      </c>
      <c r="L12" s="23">
        <f t="shared" ref="L12" si="7">SUM(L18,L36,L42,L48)</f>
        <v>180281.80600000001</v>
      </c>
    </row>
    <row r="13" spans="1:13" ht="28.2" thickBot="1" x14ac:dyDescent="0.35">
      <c r="A13" s="131"/>
      <c r="B13" s="163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2" t="s">
        <v>51</v>
      </c>
      <c r="B14" s="105" t="s">
        <v>56</v>
      </c>
      <c r="C14" s="149" t="s">
        <v>114</v>
      </c>
      <c r="D14" s="102" t="s">
        <v>36</v>
      </c>
      <c r="E14" s="29" t="s">
        <v>1</v>
      </c>
      <c r="F14" s="30">
        <f t="shared" si="0"/>
        <v>881202.61222999997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120524.68184</v>
      </c>
      <c r="K14" s="32">
        <f t="shared" si="10"/>
        <v>104710.923</v>
      </c>
      <c r="L14" s="32">
        <f t="shared" ref="L14" si="11">SUM(L20,L26)</f>
        <v>142281.80600000001</v>
      </c>
    </row>
    <row r="15" spans="1:13" x14ac:dyDescent="0.3">
      <c r="A15" s="143"/>
      <c r="B15" s="106"/>
      <c r="C15" s="150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3"/>
      <c r="B16" s="106"/>
      <c r="C16" s="150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3"/>
      <c r="B17" s="106"/>
      <c r="C17" s="150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3"/>
      <c r="B18" s="106"/>
      <c r="C18" s="150"/>
      <c r="D18" s="103"/>
      <c r="E18" s="33" t="s">
        <v>4</v>
      </c>
      <c r="F18" s="34">
        <f t="shared" si="0"/>
        <v>748785.62853999995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120524.68184</v>
      </c>
      <c r="K18" s="36">
        <f t="shared" si="10"/>
        <v>104710.923</v>
      </c>
      <c r="L18" s="36">
        <f t="shared" ref="L18" si="16">SUM(L24,L30)</f>
        <v>142281.80600000001</v>
      </c>
    </row>
    <row r="19" spans="1:13" ht="27.6" x14ac:dyDescent="0.3">
      <c r="A19" s="144"/>
      <c r="B19" s="148"/>
      <c r="C19" s="151"/>
      <c r="D19" s="152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57" t="s">
        <v>53</v>
      </c>
      <c r="B20" s="108" t="s">
        <v>19</v>
      </c>
      <c r="C20" s="145" t="s">
        <v>114</v>
      </c>
      <c r="D20" s="111" t="s">
        <v>36</v>
      </c>
      <c r="E20" s="42" t="s">
        <v>1</v>
      </c>
      <c r="F20" s="43">
        <f t="shared" si="0"/>
        <v>727118.42384000006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104376.82184</v>
      </c>
      <c r="K20" s="45">
        <f t="shared" si="18"/>
        <v>88657.362999999998</v>
      </c>
      <c r="L20" s="45">
        <f t="shared" ref="L20" si="19">SUM(L21:L25)</f>
        <v>126228.246</v>
      </c>
    </row>
    <row r="21" spans="1:13" x14ac:dyDescent="0.3">
      <c r="A21" s="158"/>
      <c r="B21" s="109"/>
      <c r="C21" s="146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58"/>
      <c r="B22" s="109"/>
      <c r="C22" s="146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58"/>
      <c r="B23" s="109"/>
      <c r="C23" s="146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58"/>
      <c r="B24" s="109"/>
      <c r="C24" s="146"/>
      <c r="D24" s="112"/>
      <c r="E24" s="46" t="s">
        <v>4</v>
      </c>
      <c r="F24" s="47">
        <f t="shared" si="0"/>
        <v>647118.42384000006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71833.966+42048.099+150+3058.974+52.08884-31000+19.5+28.5+82.96164+1199.30184+12.9712+9.428+1321.91632+15559.115</f>
        <v>104376.82184</v>
      </c>
      <c r="K24" s="49">
        <f>49136.65+52137.019+150-21000+19.5+28.5+82.96164+1199.30184+12.9712+9.428+1321.91632+5559.115</f>
        <v>88657.362999999998</v>
      </c>
      <c r="L24" s="49">
        <f>76272.861+62571.691+150-31000+19.5+28.5+82.96164+1199.30184+12.9712+9.428+1321.91632+15559.115</f>
        <v>126228.246</v>
      </c>
      <c r="M24" s="3"/>
    </row>
    <row r="25" spans="1:13" ht="27.6" x14ac:dyDescent="0.3">
      <c r="A25" s="168"/>
      <c r="B25" s="110"/>
      <c r="C25" s="147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57" t="s">
        <v>57</v>
      </c>
      <c r="B26" s="108" t="s">
        <v>78</v>
      </c>
      <c r="C26" s="145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58"/>
      <c r="B27" s="109"/>
      <c r="C27" s="146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58"/>
      <c r="B28" s="109"/>
      <c r="C28" s="146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58"/>
      <c r="B29" s="109"/>
      <c r="C29" s="146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58"/>
      <c r="B30" s="109"/>
      <c r="C30" s="146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59"/>
      <c r="B31" s="166"/>
      <c r="C31" s="164"/>
      <c r="D31" s="165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2" t="s">
        <v>52</v>
      </c>
      <c r="B32" s="105" t="s">
        <v>69</v>
      </c>
      <c r="C32" s="149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3"/>
      <c r="B33" s="106"/>
      <c r="C33" s="150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3"/>
      <c r="B34" s="106"/>
      <c r="C34" s="150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3"/>
      <c r="B35" s="106"/>
      <c r="C35" s="150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3"/>
      <c r="B36" s="106"/>
      <c r="C36" s="150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56"/>
      <c r="B37" s="107"/>
      <c r="C37" s="155"/>
      <c r="D37" s="12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2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3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3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3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3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56"/>
      <c r="B43" s="107"/>
      <c r="C43" s="160"/>
      <c r="D43" s="12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2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3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3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3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3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2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29" t="s">
        <v>65</v>
      </c>
      <c r="B50" s="161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2839352.2195300004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441167.76043000002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30"/>
      <c r="B51" s="162"/>
      <c r="C51" s="115"/>
      <c r="D51" s="97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30"/>
      <c r="B52" s="162"/>
      <c r="C52" s="115"/>
      <c r="D52" s="97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30"/>
      <c r="B53" s="162"/>
      <c r="C53" s="115"/>
      <c r="D53" s="97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30"/>
      <c r="B54" s="162"/>
      <c r="C54" s="115"/>
      <c r="D54" s="97"/>
      <c r="E54" s="20" t="s">
        <v>4</v>
      </c>
      <c r="F54" s="21">
        <f t="shared" si="26"/>
        <v>2727097.62567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439298.38842999999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31"/>
      <c r="B55" s="163"/>
      <c r="C55" s="116"/>
      <c r="D55" s="98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19" t="s">
        <v>20</v>
      </c>
      <c r="B56" s="121" t="s">
        <v>33</v>
      </c>
      <c r="C56" s="174" t="s">
        <v>114</v>
      </c>
      <c r="D56" s="170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20"/>
      <c r="B57" s="122"/>
      <c r="C57" s="175"/>
      <c r="D57" s="171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20"/>
      <c r="B58" s="122"/>
      <c r="C58" s="175"/>
      <c r="D58" s="171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20"/>
      <c r="B59" s="122"/>
      <c r="C59" s="175"/>
      <c r="D59" s="171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20"/>
      <c r="B60" s="122"/>
      <c r="C60" s="175"/>
      <c r="D60" s="171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20"/>
      <c r="B61" s="122"/>
      <c r="C61" s="175"/>
      <c r="D61" s="171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77" t="s">
        <v>21</v>
      </c>
      <c r="B62" s="132" t="s">
        <v>105</v>
      </c>
      <c r="C62" s="175" t="s">
        <v>114</v>
      </c>
      <c r="D62" s="169" t="s">
        <v>36</v>
      </c>
      <c r="E62" s="42" t="s">
        <v>1</v>
      </c>
      <c r="F62" s="43">
        <f t="shared" si="26"/>
        <v>790982.18302000011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151712.44820000001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77"/>
      <c r="B63" s="132"/>
      <c r="C63" s="176"/>
      <c r="D63" s="16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32"/>
      <c r="C64" s="176"/>
      <c r="D64" s="16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32"/>
      <c r="C65" s="176"/>
      <c r="D65" s="16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32"/>
      <c r="C66" s="176"/>
      <c r="D66" s="169"/>
      <c r="E66" s="46" t="s">
        <v>4</v>
      </c>
      <c r="F66" s="47">
        <f t="shared" si="26"/>
        <v>790982.18302000011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125094.206+766.48+6439.661+17453.321+2214.9002-256.12</f>
        <v>151712.44820000001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32"/>
      <c r="C67" s="176"/>
      <c r="D67" s="16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57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58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58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58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58"/>
      <c r="B72" s="109"/>
      <c r="C72" s="126"/>
      <c r="D72" s="11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68"/>
      <c r="B73" s="110"/>
      <c r="C73" s="127"/>
      <c r="D73" s="113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57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58"/>
      <c r="B75" s="109"/>
      <c r="C75" s="126"/>
      <c r="D75" s="11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58"/>
      <c r="B76" s="109"/>
      <c r="C76" s="126"/>
      <c r="D76" s="11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58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58"/>
      <c r="B78" s="109"/>
      <c r="C78" s="126"/>
      <c r="D78" s="11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68"/>
      <c r="B79" s="110"/>
      <c r="C79" s="127"/>
      <c r="D79" s="113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57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58"/>
      <c r="B81" s="109"/>
      <c r="C81" s="146"/>
      <c r="D81" s="11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58"/>
      <c r="B82" s="109"/>
      <c r="C82" s="146"/>
      <c r="D82" s="11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58"/>
      <c r="B83" s="109"/>
      <c r="C83" s="146"/>
      <c r="D83" s="11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58"/>
      <c r="B84" s="109"/>
      <c r="C84" s="146"/>
      <c r="D84" s="11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68"/>
      <c r="B85" s="110"/>
      <c r="C85" s="147"/>
      <c r="D85" s="113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57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45"/>
        <v>183221.15466999999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32376.12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58"/>
      <c r="B87" s="109"/>
      <c r="C87" s="126"/>
      <c r="D87" s="11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58"/>
      <c r="B88" s="109"/>
      <c r="C88" s="126"/>
      <c r="D88" s="11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58"/>
      <c r="B89" s="109" t="s">
        <v>9</v>
      </c>
      <c r="C89" s="126"/>
      <c r="D89" s="11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58"/>
      <c r="B90" s="109"/>
      <c r="C90" s="126"/>
      <c r="D90" s="112"/>
      <c r="E90" s="46" t="s">
        <v>4</v>
      </c>
      <c r="F90" s="47">
        <f t="shared" si="45"/>
        <v>183221.15466999999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32120+256.12</f>
        <v>32376.12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67"/>
      <c r="B91" s="123"/>
      <c r="C91" s="173"/>
      <c r="D91" s="128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2" t="s">
        <v>54</v>
      </c>
      <c r="B92" s="105" t="s">
        <v>58</v>
      </c>
      <c r="C92" s="149" t="s">
        <v>114</v>
      </c>
      <c r="D92" s="102" t="s">
        <v>36</v>
      </c>
      <c r="E92" s="29" t="s">
        <v>1</v>
      </c>
      <c r="F92" s="30">
        <f t="shared" si="45"/>
        <v>1396646.9586599998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184249.73002999995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143"/>
      <c r="B93" s="106"/>
      <c r="C93" s="150"/>
      <c r="D93" s="103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3"/>
      <c r="B94" s="106"/>
      <c r="C94" s="150"/>
      <c r="D94" s="103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3"/>
      <c r="B95" s="106"/>
      <c r="C95" s="150"/>
      <c r="D95" s="103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3"/>
      <c r="B96" s="106"/>
      <c r="C96" s="150"/>
      <c r="D96" s="103"/>
      <c r="E96" s="33" t="s">
        <v>4</v>
      </c>
      <c r="F96" s="34">
        <f t="shared" si="45"/>
        <v>1396646.9586599998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194066.012+20168.356-8488.322+468.993-17453.321-566.556-5102.48-3757.25499+634.30302+3690+590</f>
        <v>184249.73002999995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56"/>
      <c r="B97" s="107"/>
      <c r="C97" s="155"/>
      <c r="D97" s="12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19" t="s">
        <v>26</v>
      </c>
      <c r="B98" s="121" t="s">
        <v>34</v>
      </c>
      <c r="C98" s="174" t="s">
        <v>114</v>
      </c>
      <c r="D98" s="170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20"/>
      <c r="B99" s="122"/>
      <c r="C99" s="175"/>
      <c r="D99" s="171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20"/>
      <c r="B100" s="122"/>
      <c r="C100" s="175"/>
      <c r="D100" s="171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20"/>
      <c r="B101" s="122"/>
      <c r="C101" s="175"/>
      <c r="D101" s="171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20"/>
      <c r="B102" s="122"/>
      <c r="C102" s="175"/>
      <c r="D102" s="171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20"/>
      <c r="B103" s="122"/>
      <c r="C103" s="175"/>
      <c r="D103" s="171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77" t="s">
        <v>59</v>
      </c>
      <c r="B104" s="132" t="s">
        <v>116</v>
      </c>
      <c r="C104" s="125">
        <v>2024</v>
      </c>
      <c r="D104" s="16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77"/>
      <c r="B105" s="132"/>
      <c r="C105" s="126"/>
      <c r="D105" s="16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32"/>
      <c r="C106" s="126"/>
      <c r="D106" s="16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32"/>
      <c r="C107" s="126"/>
      <c r="D107" s="16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32"/>
      <c r="C108" s="126"/>
      <c r="D108" s="16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32"/>
      <c r="C109" s="127"/>
      <c r="D109" s="16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57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58"/>
      <c r="B111" s="109"/>
      <c r="C111" s="126"/>
      <c r="D111" s="11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58"/>
      <c r="B112" s="109"/>
      <c r="C112" s="126"/>
      <c r="D112" s="11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58"/>
      <c r="B113" s="109"/>
      <c r="C113" s="126"/>
      <c r="D113" s="11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58"/>
      <c r="B114" s="109"/>
      <c r="C114" s="126"/>
      <c r="D114" s="11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68"/>
      <c r="B115" s="110"/>
      <c r="C115" s="127"/>
      <c r="D115" s="113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57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58"/>
      <c r="B117" s="109"/>
      <c r="C117" s="146"/>
      <c r="D117" s="11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58"/>
      <c r="B118" s="109"/>
      <c r="C118" s="146"/>
      <c r="D118" s="11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58"/>
      <c r="B119" s="109"/>
      <c r="C119" s="146"/>
      <c r="D119" s="11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58"/>
      <c r="B120" s="109"/>
      <c r="C120" s="146"/>
      <c r="D120" s="11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68"/>
      <c r="B121" s="110"/>
      <c r="C121" s="147"/>
      <c r="D121" s="113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2" t="s">
        <v>29</v>
      </c>
      <c r="B122" s="105" t="s">
        <v>30</v>
      </c>
      <c r="C122" s="149" t="s">
        <v>114</v>
      </c>
      <c r="D122" s="102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143"/>
      <c r="B123" s="106"/>
      <c r="C123" s="150"/>
      <c r="D123" s="103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3"/>
      <c r="B124" s="106"/>
      <c r="C124" s="150"/>
      <c r="D124" s="103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3"/>
      <c r="B125" s="106"/>
      <c r="C125" s="150"/>
      <c r="D125" s="103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3"/>
      <c r="B126" s="106"/>
      <c r="C126" s="150"/>
      <c r="D126" s="103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178"/>
      <c r="B127" s="172"/>
      <c r="C127" s="139"/>
      <c r="D127" s="104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2" t="s">
        <v>112</v>
      </c>
      <c r="B128" s="105" t="s">
        <v>113</v>
      </c>
      <c r="C128" s="149">
        <v>2024</v>
      </c>
      <c r="D128" s="102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143"/>
      <c r="B129" s="106"/>
      <c r="C129" s="150"/>
      <c r="D129" s="103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3"/>
      <c r="B130" s="106"/>
      <c r="C130" s="150"/>
      <c r="D130" s="103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3"/>
      <c r="B131" s="106"/>
      <c r="C131" s="150"/>
      <c r="D131" s="103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3"/>
      <c r="B132" s="106"/>
      <c r="C132" s="150"/>
      <c r="D132" s="103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28.2" thickBot="1" x14ac:dyDescent="0.35">
      <c r="A133" s="178"/>
      <c r="B133" s="172"/>
      <c r="C133" s="139"/>
      <c r="D133" s="104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29" t="s">
        <v>17</v>
      </c>
      <c r="B134" s="161" t="s">
        <v>37</v>
      </c>
      <c r="C134" s="114" t="s">
        <v>114</v>
      </c>
      <c r="D134" s="96" t="s">
        <v>12</v>
      </c>
      <c r="E134" s="16" t="s">
        <v>1</v>
      </c>
      <c r="F134" s="94">
        <f t="shared" si="65"/>
        <v>99140.991649999996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19349.66951</v>
      </c>
      <c r="L134" s="19">
        <f t="shared" ref="L134" si="72">SUM(L135:L139)</f>
        <v>19373.57461</v>
      </c>
    </row>
    <row r="135" spans="1:13" x14ac:dyDescent="0.3">
      <c r="A135" s="130"/>
      <c r="B135" s="162"/>
      <c r="C135" s="115"/>
      <c r="D135" s="97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30"/>
      <c r="B136" s="162"/>
      <c r="C136" s="115"/>
      <c r="D136" s="97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30"/>
      <c r="B137" s="162"/>
      <c r="C137" s="115"/>
      <c r="D137" s="97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30"/>
      <c r="B138" s="162"/>
      <c r="C138" s="115"/>
      <c r="D138" s="97"/>
      <c r="E138" s="20" t="s">
        <v>4</v>
      </c>
      <c r="F138" s="94">
        <f t="shared" si="65"/>
        <v>99140.991649999996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16226.685+38.58351+3084.401</f>
        <v>19349.66951</v>
      </c>
      <c r="L138" s="23">
        <f>16248.441+40.73261+3084.401</f>
        <v>19373.57461</v>
      </c>
    </row>
    <row r="139" spans="1:13" ht="28.2" thickBot="1" x14ac:dyDescent="0.35">
      <c r="A139" s="188"/>
      <c r="B139" s="183"/>
      <c r="C139" s="184"/>
      <c r="D139" s="117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29" t="s">
        <v>16</v>
      </c>
      <c r="B140" s="161" t="s">
        <v>32</v>
      </c>
      <c r="C140" s="114" t="s">
        <v>114</v>
      </c>
      <c r="D140" s="96" t="s">
        <v>99</v>
      </c>
      <c r="E140" s="16" t="s">
        <v>1</v>
      </c>
      <c r="F140" s="95">
        <f t="shared" si="65"/>
        <v>657952.91499000008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117554.08183</v>
      </c>
      <c r="K140" s="19">
        <f t="shared" si="73"/>
        <v>114219.795</v>
      </c>
      <c r="L140" s="19">
        <f t="shared" ref="L140" si="74">SUM(L146,L152)</f>
        <v>114235.35400000001</v>
      </c>
    </row>
    <row r="141" spans="1:13" x14ac:dyDescent="0.3">
      <c r="A141" s="130"/>
      <c r="B141" s="162"/>
      <c r="C141" s="115"/>
      <c r="D141" s="97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30"/>
      <c r="B142" s="162"/>
      <c r="C142" s="115"/>
      <c r="D142" s="97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30"/>
      <c r="B143" s="162"/>
      <c r="C143" s="115"/>
      <c r="D143" s="97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30"/>
      <c r="B144" s="162"/>
      <c r="C144" s="115"/>
      <c r="D144" s="97"/>
      <c r="E144" s="20" t="s">
        <v>4</v>
      </c>
      <c r="F144" s="95">
        <f t="shared" si="65"/>
        <v>657952.91499000008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117554.08183</v>
      </c>
      <c r="K144" s="23">
        <f t="shared" si="73"/>
        <v>114219.795</v>
      </c>
      <c r="L144" s="23">
        <f t="shared" ref="L144" si="79">SUM(L150,L156)</f>
        <v>114235.35400000001</v>
      </c>
    </row>
    <row r="145" spans="1:13" ht="28.2" thickBot="1" x14ac:dyDescent="0.35">
      <c r="A145" s="131"/>
      <c r="B145" s="163"/>
      <c r="C145" s="116"/>
      <c r="D145" s="98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142" t="s">
        <v>31</v>
      </c>
      <c r="B146" s="105" t="s">
        <v>11</v>
      </c>
      <c r="C146" s="149" t="s">
        <v>110</v>
      </c>
      <c r="D146" s="102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143"/>
      <c r="B147" s="106"/>
      <c r="C147" s="150"/>
      <c r="D147" s="103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143"/>
      <c r="B148" s="106"/>
      <c r="C148" s="150"/>
      <c r="D148" s="103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143"/>
      <c r="B149" s="106"/>
      <c r="C149" s="150"/>
      <c r="D149" s="103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143"/>
      <c r="B150" s="106"/>
      <c r="C150" s="150"/>
      <c r="D150" s="103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56"/>
      <c r="B151" s="107"/>
      <c r="C151" s="155"/>
      <c r="D151" s="12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142" t="s">
        <v>13</v>
      </c>
      <c r="B152" s="105" t="s">
        <v>10</v>
      </c>
      <c r="C152" s="149" t="s">
        <v>114</v>
      </c>
      <c r="D152" s="102" t="s">
        <v>36</v>
      </c>
      <c r="E152" s="29" t="s">
        <v>1</v>
      </c>
      <c r="F152" s="94">
        <f t="shared" si="65"/>
        <v>633570.53659999999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117554.08183</v>
      </c>
      <c r="K152" s="32">
        <f t="shared" si="83"/>
        <v>114219.795</v>
      </c>
      <c r="L152" s="32">
        <f t="shared" ref="L152" si="84">SUM(L153:L157)</f>
        <v>114235.35400000001</v>
      </c>
    </row>
    <row r="153" spans="1:13" x14ac:dyDescent="0.3">
      <c r="A153" s="143"/>
      <c r="B153" s="106"/>
      <c r="C153" s="150"/>
      <c r="D153" s="103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143"/>
      <c r="B154" s="106"/>
      <c r="C154" s="150"/>
      <c r="D154" s="103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143"/>
      <c r="B155" s="106"/>
      <c r="C155" s="150"/>
      <c r="D155" s="103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143"/>
      <c r="B156" s="106"/>
      <c r="C156" s="150"/>
      <c r="D156" s="103"/>
      <c r="E156" s="33" t="s">
        <v>4</v>
      </c>
      <c r="F156" s="94">
        <f t="shared" si="65"/>
        <v>633570.53659999999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111916.859+1078.8-5282.897-43.2-2881.78617+12766.306</f>
        <v>117554.08183</v>
      </c>
      <c r="K156" s="36">
        <f>111945.09-5282.897-43.2-5165.504+12766.306</f>
        <v>114219.795</v>
      </c>
      <c r="L156" s="36">
        <f>111960.649-5282.897-43.2-5165.504+12766.306</f>
        <v>114235.35400000001</v>
      </c>
      <c r="M156" s="3"/>
    </row>
    <row r="157" spans="1:13" ht="28.2" thickBot="1" x14ac:dyDescent="0.35">
      <c r="A157" s="178"/>
      <c r="B157" s="172"/>
      <c r="C157" s="139"/>
      <c r="D157" s="104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29" t="s">
        <v>35</v>
      </c>
      <c r="B158" s="161" t="s">
        <v>67</v>
      </c>
      <c r="C158" s="185"/>
      <c r="D158" s="96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30"/>
      <c r="B159" s="162"/>
      <c r="C159" s="186"/>
      <c r="D159" s="97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30"/>
      <c r="B160" s="162"/>
      <c r="C160" s="186"/>
      <c r="D160" s="97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30"/>
      <c r="B161" s="162"/>
      <c r="C161" s="186"/>
      <c r="D161" s="97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30"/>
      <c r="B162" s="162"/>
      <c r="C162" s="186"/>
      <c r="D162" s="97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31"/>
      <c r="B163" s="163"/>
      <c r="C163" s="187"/>
      <c r="D163" s="98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142" t="s">
        <v>88</v>
      </c>
      <c r="B164" s="105" t="s">
        <v>70</v>
      </c>
      <c r="C164" s="99"/>
      <c r="D164" s="102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143"/>
      <c r="B165" s="106"/>
      <c r="C165" s="100"/>
      <c r="D165" s="103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143"/>
      <c r="B166" s="106"/>
      <c r="C166" s="100"/>
      <c r="D166" s="103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143"/>
      <c r="B167" s="106"/>
      <c r="C167" s="100"/>
      <c r="D167" s="103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143"/>
      <c r="B168" s="106"/>
      <c r="C168" s="100"/>
      <c r="D168" s="103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178"/>
      <c r="B169" s="172"/>
      <c r="C169" s="101"/>
      <c r="D169" s="104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29" t="s">
        <v>18</v>
      </c>
      <c r="B170" s="161" t="s">
        <v>38</v>
      </c>
      <c r="C170" s="114" t="s">
        <v>114</v>
      </c>
      <c r="D170" s="96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30"/>
      <c r="B171" s="162"/>
      <c r="C171" s="115"/>
      <c r="D171" s="97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30"/>
      <c r="B172" s="162"/>
      <c r="C172" s="115"/>
      <c r="D172" s="97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30"/>
      <c r="B173" s="162"/>
      <c r="C173" s="115"/>
      <c r="D173" s="97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30"/>
      <c r="B174" s="162"/>
      <c r="C174" s="115"/>
      <c r="D174" s="97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31"/>
      <c r="B175" s="163"/>
      <c r="C175" s="116"/>
      <c r="D175" s="98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142" t="s">
        <v>75</v>
      </c>
      <c r="B176" s="105" t="s">
        <v>38</v>
      </c>
      <c r="C176" s="149" t="s">
        <v>114</v>
      </c>
      <c r="D176" s="102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143"/>
      <c r="B177" s="106"/>
      <c r="C177" s="150"/>
      <c r="D177" s="103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143"/>
      <c r="B178" s="106"/>
      <c r="C178" s="150"/>
      <c r="D178" s="103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143"/>
      <c r="B179" s="106"/>
      <c r="C179" s="150"/>
      <c r="D179" s="103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143"/>
      <c r="B180" s="106"/>
      <c r="C180" s="150"/>
      <c r="D180" s="103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56"/>
      <c r="B181" s="107"/>
      <c r="C181" s="155"/>
      <c r="D181" s="12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142" t="s">
        <v>98</v>
      </c>
      <c r="B182" s="105" t="s">
        <v>76</v>
      </c>
      <c r="C182" s="99" t="s">
        <v>110</v>
      </c>
      <c r="D182" s="102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143"/>
      <c r="B183" s="106"/>
      <c r="C183" s="100"/>
      <c r="D183" s="103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143"/>
      <c r="B184" s="106"/>
      <c r="C184" s="100"/>
      <c r="D184" s="103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3"/>
      <c r="B185" s="106"/>
      <c r="C185" s="100"/>
      <c r="D185" s="103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3"/>
      <c r="B186" s="106"/>
      <c r="C186" s="100"/>
      <c r="D186" s="103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2"/>
      <c r="C187" s="101"/>
      <c r="D187" s="104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29">
        <v>7</v>
      </c>
      <c r="B188" s="161" t="s">
        <v>82</v>
      </c>
      <c r="C188" s="114">
        <v>2022</v>
      </c>
      <c r="D188" s="96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30"/>
      <c r="B189" s="162"/>
      <c r="C189" s="115"/>
      <c r="D189" s="97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30"/>
      <c r="B190" s="162"/>
      <c r="C190" s="115"/>
      <c r="D190" s="97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30"/>
      <c r="B191" s="162"/>
      <c r="C191" s="115"/>
      <c r="D191" s="97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30"/>
      <c r="B192" s="162"/>
      <c r="C192" s="115"/>
      <c r="D192" s="97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88"/>
      <c r="B193" s="183"/>
      <c r="C193" s="184"/>
      <c r="D193" s="117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29" t="s">
        <v>89</v>
      </c>
      <c r="B194" s="161" t="s">
        <v>50</v>
      </c>
      <c r="C194" s="185"/>
      <c r="D194" s="96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30"/>
      <c r="B195" s="162"/>
      <c r="C195" s="186"/>
      <c r="D195" s="97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30"/>
      <c r="B196" s="162"/>
      <c r="C196" s="186"/>
      <c r="D196" s="97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30"/>
      <c r="B197" s="162"/>
      <c r="C197" s="186"/>
      <c r="D197" s="97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30"/>
      <c r="B198" s="162"/>
      <c r="C198" s="186"/>
      <c r="D198" s="97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31"/>
      <c r="B199" s="163"/>
      <c r="C199" s="187"/>
      <c r="D199" s="98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19" t="s">
        <v>90</v>
      </c>
      <c r="B200" s="121" t="s">
        <v>49</v>
      </c>
      <c r="C200" s="99"/>
      <c r="D200" s="170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20"/>
      <c r="B201" s="122"/>
      <c r="C201" s="100"/>
      <c r="D201" s="171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20"/>
      <c r="B202" s="122"/>
      <c r="C202" s="100"/>
      <c r="D202" s="171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20"/>
      <c r="B203" s="122"/>
      <c r="C203" s="100"/>
      <c r="D203" s="171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20"/>
      <c r="B204" s="122"/>
      <c r="C204" s="100"/>
      <c r="D204" s="171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20"/>
      <c r="B205" s="122"/>
      <c r="C205" s="189"/>
      <c r="D205" s="171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77" t="s">
        <v>91</v>
      </c>
      <c r="B206" s="132" t="s">
        <v>44</v>
      </c>
      <c r="C206" s="125"/>
      <c r="D206" s="16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77"/>
      <c r="B207" s="132"/>
      <c r="C207" s="126"/>
      <c r="D207" s="16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77"/>
      <c r="B208" s="132"/>
      <c r="C208" s="126"/>
      <c r="D208" s="16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77"/>
      <c r="B209" s="132"/>
      <c r="C209" s="126"/>
      <c r="D209" s="16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77"/>
      <c r="B210" s="132"/>
      <c r="C210" s="126"/>
      <c r="D210" s="16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77"/>
      <c r="B211" s="132"/>
      <c r="C211" s="127"/>
      <c r="D211" s="16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57" t="s">
        <v>92</v>
      </c>
      <c r="B212" s="108" t="s">
        <v>45</v>
      </c>
      <c r="C212" s="125"/>
      <c r="D212" s="11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58"/>
      <c r="B213" s="109"/>
      <c r="C213" s="126"/>
      <c r="D213" s="11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58"/>
      <c r="B214" s="109"/>
      <c r="C214" s="126"/>
      <c r="D214" s="11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58"/>
      <c r="B215" s="109"/>
      <c r="C215" s="126"/>
      <c r="D215" s="11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58"/>
      <c r="B216" s="109"/>
      <c r="C216" s="126"/>
      <c r="D216" s="11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68"/>
      <c r="B217" s="110"/>
      <c r="C217" s="127"/>
      <c r="D217" s="113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57" t="s">
        <v>93</v>
      </c>
      <c r="B218" s="108" t="s">
        <v>46</v>
      </c>
      <c r="C218" s="179"/>
      <c r="D218" s="11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58"/>
      <c r="B219" s="109"/>
      <c r="C219" s="146"/>
      <c r="D219" s="11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58"/>
      <c r="B220" s="109"/>
      <c r="C220" s="146"/>
      <c r="D220" s="11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58"/>
      <c r="B221" s="109"/>
      <c r="C221" s="146"/>
      <c r="D221" s="11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58"/>
      <c r="B222" s="109"/>
      <c r="C222" s="146"/>
      <c r="D222" s="11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59"/>
      <c r="B223" s="166"/>
      <c r="C223" s="164"/>
      <c r="D223" s="165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142" t="s">
        <v>94</v>
      </c>
      <c r="B224" s="105" t="s">
        <v>68</v>
      </c>
      <c r="C224" s="149"/>
      <c r="D224" s="102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143"/>
      <c r="B225" s="106"/>
      <c r="C225" s="150"/>
      <c r="D225" s="103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143"/>
      <c r="B226" s="106"/>
      <c r="C226" s="150"/>
      <c r="D226" s="103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143"/>
      <c r="B227" s="106"/>
      <c r="C227" s="150"/>
      <c r="D227" s="103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143"/>
      <c r="B228" s="106"/>
      <c r="C228" s="150"/>
      <c r="D228" s="103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44"/>
      <c r="B229" s="148"/>
      <c r="C229" s="151"/>
      <c r="D229" s="152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57" t="s">
        <v>95</v>
      </c>
      <c r="B230" s="108" t="s">
        <v>40</v>
      </c>
      <c r="C230" s="125"/>
      <c r="D230" s="11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58"/>
      <c r="B231" s="109"/>
      <c r="C231" s="126"/>
      <c r="D231" s="11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58"/>
      <c r="B232" s="109"/>
      <c r="C232" s="126"/>
      <c r="D232" s="11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58"/>
      <c r="B233" s="109"/>
      <c r="C233" s="126"/>
      <c r="D233" s="11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58"/>
      <c r="B234" s="109"/>
      <c r="C234" s="126"/>
      <c r="D234" s="11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68"/>
      <c r="B235" s="110"/>
      <c r="C235" s="127"/>
      <c r="D235" s="113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57" t="s">
        <v>96</v>
      </c>
      <c r="B236" s="108" t="s">
        <v>42</v>
      </c>
      <c r="C236" s="125"/>
      <c r="D236" s="11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58"/>
      <c r="B237" s="109"/>
      <c r="C237" s="126"/>
      <c r="D237" s="11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58"/>
      <c r="B238" s="109"/>
      <c r="C238" s="126"/>
      <c r="D238" s="11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58"/>
      <c r="B239" s="109"/>
      <c r="C239" s="126"/>
      <c r="D239" s="11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58"/>
      <c r="B240" s="109"/>
      <c r="C240" s="126"/>
      <c r="D240" s="11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59"/>
      <c r="B241" s="166"/>
      <c r="C241" s="173"/>
      <c r="D241" s="165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29" t="s">
        <v>79</v>
      </c>
      <c r="B242" s="161" t="s">
        <v>86</v>
      </c>
      <c r="C242" s="114"/>
      <c r="D242" s="96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30"/>
      <c r="B243" s="162"/>
      <c r="C243" s="115"/>
      <c r="D243" s="97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30"/>
      <c r="B244" s="162"/>
      <c r="C244" s="115"/>
      <c r="D244" s="97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30"/>
      <c r="B245" s="162"/>
      <c r="C245" s="115"/>
      <c r="D245" s="97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30"/>
      <c r="B246" s="162"/>
      <c r="C246" s="115"/>
      <c r="D246" s="97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31"/>
      <c r="B247" s="163"/>
      <c r="C247" s="116"/>
      <c r="D247" s="98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142" t="s">
        <v>80</v>
      </c>
      <c r="B248" s="105" t="s">
        <v>106</v>
      </c>
      <c r="C248" s="149"/>
      <c r="D248" s="102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143"/>
      <c r="B249" s="106"/>
      <c r="C249" s="150"/>
      <c r="D249" s="103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143"/>
      <c r="B250" s="106"/>
      <c r="C250" s="150"/>
      <c r="D250" s="103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143"/>
      <c r="B251" s="106"/>
      <c r="C251" s="150"/>
      <c r="D251" s="103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143"/>
      <c r="B252" s="106"/>
      <c r="C252" s="150"/>
      <c r="D252" s="103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44"/>
      <c r="B253" s="148"/>
      <c r="C253" s="151"/>
      <c r="D253" s="152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57" t="s">
        <v>81</v>
      </c>
      <c r="B254" s="108" t="s">
        <v>107</v>
      </c>
      <c r="C254" s="179"/>
      <c r="D254" s="11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58"/>
      <c r="B255" s="109"/>
      <c r="C255" s="146"/>
      <c r="D255" s="11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58"/>
      <c r="B256" s="109"/>
      <c r="C256" s="146"/>
      <c r="D256" s="11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58"/>
      <c r="B257" s="109"/>
      <c r="C257" s="146"/>
      <c r="D257" s="11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58"/>
      <c r="B258" s="109"/>
      <c r="C258" s="146"/>
      <c r="D258" s="11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80"/>
      <c r="B259" s="181"/>
      <c r="C259" s="182"/>
      <c r="D259" s="190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29"/>
      <c r="B260" s="161" t="s">
        <v>48</v>
      </c>
      <c r="C260" s="114" t="s">
        <v>114</v>
      </c>
      <c r="D260" s="96"/>
      <c r="E260" s="16" t="s">
        <v>1</v>
      </c>
      <c r="F260" s="95">
        <f t="shared" si="146"/>
        <v>4926736.3443599995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769600.50297000003</v>
      </c>
      <c r="K260" s="19">
        <f t="shared" si="160"/>
        <v>716386.47600000002</v>
      </c>
      <c r="L260" s="19">
        <f t="shared" si="160"/>
        <v>729643.08400000003</v>
      </c>
    </row>
    <row r="261" spans="1:12" x14ac:dyDescent="0.3">
      <c r="A261" s="130"/>
      <c r="B261" s="162"/>
      <c r="C261" s="115"/>
      <c r="D261" s="97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30"/>
      <c r="B262" s="162"/>
      <c r="C262" s="115"/>
      <c r="D262" s="97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30"/>
      <c r="B263" s="162"/>
      <c r="C263" s="115"/>
      <c r="D263" s="97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30"/>
      <c r="B264" s="162"/>
      <c r="C264" s="115"/>
      <c r="D264" s="97"/>
      <c r="E264" s="20" t="s">
        <v>4</v>
      </c>
      <c r="F264" s="95">
        <f t="shared" si="146"/>
        <v>4431214.3893100005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731401.28547</v>
      </c>
      <c r="K264" s="23">
        <f t="shared" si="160"/>
        <v>690325.01399999997</v>
      </c>
      <c r="L264" s="23">
        <f t="shared" si="160"/>
        <v>703581.62199999997</v>
      </c>
    </row>
    <row r="265" spans="1:12" ht="28.2" thickBot="1" x14ac:dyDescent="0.35">
      <c r="A265" s="188"/>
      <c r="B265" s="183"/>
      <c r="C265" s="184"/>
      <c r="D265" s="117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2025-03-21T12:09:30Z</dcterms:modified>
</cp:coreProperties>
</file>